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8" i="1"/>
  <c r="B14"/>
  <c r="B15" s="1"/>
  <c r="B11"/>
  <c r="C4"/>
  <c r="B16" s="1"/>
  <c r="D3"/>
  <c r="D4" s="1"/>
  <c r="C3"/>
  <c r="B3"/>
  <c r="B4" s="1"/>
  <c r="B6" s="1"/>
  <c r="B7" s="1"/>
  <c r="B17" l="1"/>
  <c r="B9"/>
  <c r="B10" s="1"/>
  <c r="C8"/>
  <c r="D8"/>
  <c r="B8"/>
  <c r="C12" l="1"/>
  <c r="D12"/>
  <c r="B12"/>
  <c r="E12" s="1"/>
  <c r="B13" s="1"/>
</calcChain>
</file>

<file path=xl/sharedStrings.xml><?xml version="1.0" encoding="utf-8"?>
<sst xmlns="http://schemas.openxmlformats.org/spreadsheetml/2006/main" count="35" uniqueCount="32">
  <si>
    <t>Recurso</t>
  </si>
  <si>
    <t>R1</t>
  </si>
  <si>
    <t>R2</t>
  </si>
  <si>
    <t>R3</t>
  </si>
  <si>
    <t>Unidades</t>
  </si>
  <si>
    <t>Tiempo de procesamiento</t>
  </si>
  <si>
    <t>[seg/unid]</t>
  </si>
  <si>
    <t>Capacidad</t>
  </si>
  <si>
    <t>[unid/seg]</t>
  </si>
  <si>
    <t>Capacidad (horas)</t>
  </si>
  <si>
    <t>[unid/hora]</t>
  </si>
  <si>
    <t>Cuello de botella</t>
  </si>
  <si>
    <t>*</t>
  </si>
  <si>
    <t>Capacidad de procesamiento</t>
  </si>
  <si>
    <t>Tasa de procesamiento</t>
  </si>
  <si>
    <t>Utilización</t>
  </si>
  <si>
    <t>Tiempo de flujo o ciclo</t>
  </si>
  <si>
    <t>[hora/unidad]</t>
  </si>
  <si>
    <t>[seg/unidad]</t>
  </si>
  <si>
    <t>Contenido de trabajo</t>
  </si>
  <si>
    <t>[seg]</t>
  </si>
  <si>
    <t>Tiempo ocioso</t>
  </si>
  <si>
    <t>Utilizacion promedio de la MOD</t>
  </si>
  <si>
    <t>Costo por estación</t>
  </si>
  <si>
    <t>[$/dia]</t>
  </si>
  <si>
    <t xml:space="preserve">Costo total </t>
  </si>
  <si>
    <t>Tasa de procesamiento diaria</t>
  </si>
  <si>
    <t>[unid/dia]</t>
  </si>
  <si>
    <t>Costo promedio de MOD</t>
  </si>
  <si>
    <t>[$/unid]</t>
  </si>
  <si>
    <t>Inventario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</si>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</sst>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/>
    <xf numFmtId="9" fontId="0" fillId="0" borderId="0" xfId="2" applyFont="1"/>
    <xf numFmtId="43" fontId="0" fillId="0" borderId="0" xfId="1" applyFont="1"/>
    <xf numFmtId="0" fontId="0" fillId="0" borderId="0" xfId="0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topLeftCell="A7" workbookViewId="0">
      <selection activeCell="B18" sqref="B18"/>
    </sheetView>
  </sheetViews>
  <sheetFormatPr baseColWidth="10" defaultRowHeight="15"/>
  <sheetData>
    <row r="1" spans="1:12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ht="45">
      <c r="A2" s="2" t="s">
        <v>5</v>
      </c>
      <c r="B2" s="1">
        <v>37</v>
      </c>
      <c r="C2" s="1">
        <v>46</v>
      </c>
      <c r="D2" s="1">
        <v>37</v>
      </c>
      <c r="E2" s="1" t="s">
        <v>6</v>
      </c>
    </row>
    <row r="3" spans="1:12">
      <c r="A3" t="s">
        <v>7</v>
      </c>
      <c r="B3">
        <f>1/B2</f>
        <v>2.7027027027027029E-2</v>
      </c>
      <c r="C3">
        <f t="shared" ref="C3:D3" si="0">1/C2</f>
        <v>2.1739130434782608E-2</v>
      </c>
      <c r="D3">
        <f t="shared" si="0"/>
        <v>2.7027027027027029E-2</v>
      </c>
      <c r="E3" s="3" t="s">
        <v>8</v>
      </c>
    </row>
    <row r="4" spans="1:12">
      <c r="A4" t="s">
        <v>9</v>
      </c>
      <c r="B4" s="4">
        <f>3600*B3</f>
        <v>97.297297297297305</v>
      </c>
      <c r="C4" s="4">
        <f t="shared" ref="C4:D4" si="1">3600*C3</f>
        <v>78.260869565217391</v>
      </c>
      <c r="D4" s="4">
        <f t="shared" si="1"/>
        <v>97.297297297297305</v>
      </c>
      <c r="E4" t="s">
        <v>10</v>
      </c>
    </row>
    <row r="5" spans="1:12">
      <c r="A5" t="s">
        <v>11</v>
      </c>
      <c r="C5" s="1" t="s">
        <v>12</v>
      </c>
    </row>
    <row r="6" spans="1:12" ht="60">
      <c r="A6" s="5" t="s">
        <v>13</v>
      </c>
      <c r="B6" s="6">
        <f>MIN(B4:D4)</f>
        <v>78.260869565217391</v>
      </c>
      <c r="E6" t="s">
        <v>10</v>
      </c>
    </row>
    <row r="7" spans="1:12" ht="45">
      <c r="A7" s="5" t="s">
        <v>14</v>
      </c>
      <c r="B7" s="6">
        <f>B6</f>
        <v>78.260869565217391</v>
      </c>
      <c r="E7" t="s">
        <v>10</v>
      </c>
    </row>
    <row r="8" spans="1:12">
      <c r="A8" t="s">
        <v>15</v>
      </c>
      <c r="B8" s="7">
        <f>$B$7/B4</f>
        <v>0.80434782608695643</v>
      </c>
      <c r="C8" s="7">
        <f t="shared" ref="C8:D8" si="2">$B$7/C4</f>
        <v>1</v>
      </c>
      <c r="D8" s="7">
        <f t="shared" si="2"/>
        <v>0.80434782608695643</v>
      </c>
    </row>
    <row r="9" spans="1:12">
      <c r="A9" s="9" t="s">
        <v>16</v>
      </c>
      <c r="B9">
        <f>1/B7</f>
        <v>1.2777777777777779E-2</v>
      </c>
      <c r="E9" t="s">
        <v>17</v>
      </c>
    </row>
    <row r="10" spans="1:12">
      <c r="A10" s="9"/>
      <c r="B10">
        <f>3600*B9</f>
        <v>46</v>
      </c>
      <c r="E10" t="s">
        <v>18</v>
      </c>
    </row>
    <row r="11" spans="1:12" ht="30">
      <c r="A11" s="5" t="s">
        <v>19</v>
      </c>
      <c r="B11">
        <f>SUM(B2:D2)</f>
        <v>120</v>
      </c>
      <c r="E11" t="s">
        <v>20</v>
      </c>
    </row>
    <row r="12" spans="1:12" ht="30">
      <c r="A12" s="5" t="s">
        <v>21</v>
      </c>
      <c r="B12">
        <f>$B$10-B2</f>
        <v>9</v>
      </c>
      <c r="C12">
        <f t="shared" ref="C12:D12" si="3">$B$10-C2</f>
        <v>0</v>
      </c>
      <c r="D12">
        <f t="shared" si="3"/>
        <v>9</v>
      </c>
      <c r="E12">
        <f>SUM(B12:D12)</f>
        <v>18</v>
      </c>
      <c r="L12" t="s">
        <v>31</v>
      </c>
    </row>
    <row r="13" spans="1:12" ht="45">
      <c r="A13" s="5" t="s">
        <v>22</v>
      </c>
      <c r="B13" s="7">
        <f>B11/(B11+E12)</f>
        <v>0.86956521739130432</v>
      </c>
    </row>
    <row r="14" spans="1:12" ht="30">
      <c r="A14" s="5" t="s">
        <v>23</v>
      </c>
      <c r="B14">
        <f>4*8</f>
        <v>32</v>
      </c>
      <c r="E14" t="s">
        <v>24</v>
      </c>
    </row>
    <row r="15" spans="1:12">
      <c r="A15" t="s">
        <v>25</v>
      </c>
      <c r="B15">
        <f>B14*3</f>
        <v>96</v>
      </c>
      <c r="E15" t="s">
        <v>24</v>
      </c>
    </row>
    <row r="16" spans="1:12" ht="45">
      <c r="A16" s="5" t="s">
        <v>26</v>
      </c>
      <c r="B16" s="6">
        <f>C4*8</f>
        <v>626.08695652173913</v>
      </c>
      <c r="E16" t="s">
        <v>27</v>
      </c>
    </row>
    <row r="17" spans="1:5" ht="45">
      <c r="A17" s="5" t="s">
        <v>28</v>
      </c>
      <c r="B17" s="8">
        <f>B15/B16</f>
        <v>0.15333333333333332</v>
      </c>
      <c r="E17" t="s">
        <v>29</v>
      </c>
    </row>
    <row r="18" spans="1:5">
      <c r="A18" s="5" t="s">
        <v>30</v>
      </c>
      <c r="B18">
        <f>B7*B11/3600</f>
        <v>2.6086956521739126</v>
      </c>
    </row>
  </sheetData>
  <mergeCells count="1">
    <mergeCell ref="A9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DrHumberto</dc:creator>
  <cp:lastModifiedBy>DrHumberto</cp:lastModifiedBy>
  <dcterms:created xsi:type="dcterms:W3CDTF">2013-05-16T15:55:36Z</dcterms:created>
  <dcterms:modified xsi:type="dcterms:W3CDTF">2013-05-16T23:02:00Z</dcterms:modified>
</cp:coreProperties>
</file>